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gokhanaltindirek/Downloads/"/>
    </mc:Choice>
  </mc:AlternateContent>
  <xr:revisionPtr revIDLastSave="0" documentId="13_ncr:1_{B55EFA57-38BD-9443-A9E5-EBD212461361}" xr6:coauthVersionLast="47" xr6:coauthVersionMax="47" xr10:uidLastSave="{00000000-0000-0000-0000-000000000000}"/>
  <bookViews>
    <workbookView xWindow="0" yWindow="500" windowWidth="33600" windowHeight="18900" activeTab="2" xr2:uid="{00000000-000D-0000-FFFF-FFFF00000000}"/>
  </bookViews>
  <sheets>
    <sheet name="Bütçe &amp; Harcama Planı" sheetId="1" r:id="rId1"/>
    <sheet name="Kanal Performansı &amp; ROI" sheetId="2" r:id="rId2"/>
    <sheet name="Senaryo Planlama Lab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C8" i="3"/>
  <c r="C7" i="3"/>
  <c r="F6" i="2"/>
  <c r="G6" i="2" s="1"/>
  <c r="E6" i="2"/>
  <c r="F5" i="2"/>
  <c r="G5" i="2" s="1"/>
  <c r="E5" i="2"/>
  <c r="F4" i="2"/>
  <c r="G4" i="2" s="1"/>
  <c r="E4" i="2"/>
  <c r="F3" i="2"/>
  <c r="G3" i="2" s="1"/>
  <c r="E3" i="2"/>
  <c r="F2" i="2"/>
  <c r="G2" i="2" s="1"/>
  <c r="E2" i="2"/>
  <c r="N7" i="1"/>
  <c r="N9" i="1" s="1"/>
  <c r="M7" i="1"/>
  <c r="L7" i="1"/>
  <c r="K7" i="1"/>
  <c r="J7" i="1"/>
  <c r="I7" i="1"/>
  <c r="H7" i="1"/>
  <c r="G7" i="1"/>
  <c r="F7" i="1"/>
  <c r="E7" i="1"/>
  <c r="D7" i="1"/>
  <c r="C7" i="1"/>
  <c r="B7" i="1"/>
  <c r="N6" i="1"/>
  <c r="N5" i="1"/>
  <c r="N4" i="1"/>
  <c r="N3" i="1"/>
  <c r="N2" i="1"/>
  <c r="B5" i="3" l="1"/>
  <c r="D8" i="3" s="1"/>
  <c r="E8" i="3" s="1"/>
  <c r="D9" i="3" l="1"/>
  <c r="E9" i="3" s="1"/>
  <c r="D7" i="3"/>
  <c r="E7" i="3" s="1"/>
</calcChain>
</file>

<file path=xl/sharedStrings.xml><?xml version="1.0" encoding="utf-8"?>
<sst xmlns="http://schemas.openxmlformats.org/spreadsheetml/2006/main" count="51" uniqueCount="50">
  <si>
    <t>Gider Kategorileri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</si>
  <si>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</si>
  <si>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</si>
  <si>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</si>
  <si>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</si>
  <si>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</si>
  <si>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</si>
  <si>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</si>
  <si>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</si>
  <si>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</si>
  <si>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</si>
  <si>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</si>
  <si>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</si>
  <si>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Kategori Toplamı</t>
  </si>
  <si>
    <t>Yazılım &amp; Araçlar (CRM, Analitik vb.)</t>
  </si>
  <si>
    <t>Reklam Harcamaları (Google, Meta vb.)</t>
  </si>
  <si>
    <t>İçerik Üretimi (Yazar, Tasarımcı vb.)</t>
  </si>
  <si>
    <t>Personel Giderleri</t>
  </si>
  <si>
    <t>Danışmanlık &amp; Ajanslar</t>
  </si>
  <si>
    <t>Ay Toplamı</t>
  </si>
  <si>
    <t>Genel Toplam</t>
  </si>
  <si>
    <t>Not: Erken aşama SaaS için yıllık pazarlama bütçesi genellikle hedef ciroyun %20–30’u aralığında planlanır (örnek rehber).</t>
  </si>
  <si>
    <t>Pazarlama Kanalı</t>
  </si>
  <si>
    <t>Aylık Harcama (TL)</t>
  </si>
  <si>
    <t>Yeni Müşteri Sayısı</t>
  </si>
  <si>
    <t>Müşteri Başına Ortalama Gelir (ARPU, TL)</t>
  </si>
  <si>
    <t>CAC (Harcama/Yeni Müşteri)</t>
  </si>
  <si>
    <t>Gelir (Yeni Müşteri * ARPU)</t>
  </si>
  <si>
    <t>ROI ((Gelir - Harcama) / Harcama)</t>
  </si>
  <si>
    <t>Organik Arama (SEO)</t>
  </si>
  <si>
    <t>Google Ads</t>
  </si>
  <si>
    <t>LinkedIn İçerikleri</t>
  </si>
  <si>
    <t>E-posta Pazarlama</t>
  </si>
  <si>
    <t>Sosyal Medya (Meta, TikTok)</t>
  </si>
  <si>
    <t>Girdi Değerleri</t>
  </si>
  <si>
    <t>Aylık Yeni Müşteri Hedefi</t>
  </si>
  <si>
    <t>Aylık Churn Oranı (%)</t>
  </si>
  <si>
    <t>Yıllık Pazarlama Harcaması (TL)</t>
  </si>
  <si>
    <t>Senaryo</t>
  </si>
  <si>
    <t>Hedef Ulaşım Oranı</t>
  </si>
  <si>
    <t>Yıllık Ciro (TL)</t>
  </si>
  <si>
    <t>Yıllık Kârlılık (TL)</t>
  </si>
  <si>
    <t>Yıllık Nakit Akışı (TL)</t>
  </si>
  <si>
    <t>Kötümser</t>
  </si>
  <si>
    <t>Gerçekçi</t>
  </si>
  <si>
    <t>İyimser</t>
  </si>
  <si>
    <t>Notlar:</t>
  </si>
  <si>
    <t>- Churn etkisi basitleştirilmiş çarpan olarak uygulanır; kohort analiziyle zenginleştirilebilir.</t>
  </si>
  <si>
    <t>- Bütçe sayfasındaki yıllık toplam, kâr/NA hesaplarına otomatik yansır.</t>
  </si>
  <si>
    <t>- Girdileri (B2:B4) değiştirerek üç senaryonun sonuçlarını anında simüle edebilirsiniz.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</si>
</sst>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TL&quot;"/>
  </numFmts>
  <fonts count="8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 (Gövde)"/>
      <charset val="162"/>
    </font>
    <font>
      <b/>
      <sz val="14"/>
      <name val="Calibri (Gövde)"/>
      <charset val="162"/>
    </font>
    <font>
      <sz val="14"/>
      <name val="Calibri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1"/>
  </cellStyleXfs>
  <cellXfs count="32">
    <xf numFmtId="0" fontId="0" fillId="0" borderId="0" xfId="0"/>
    <xf numFmtId="164" fontId="1" fillId="0" borderId="1" xfId="1"/>
    <xf numFmtId="10" fontId="0" fillId="0" borderId="0" xfId="0" applyNumberFormat="1"/>
    <xf numFmtId="0" fontId="2" fillId="0" borderId="0" xfId="0" applyFont="1"/>
    <xf numFmtId="164" fontId="1" fillId="0" borderId="2" xfId="1" applyBorder="1"/>
    <xf numFmtId="164" fontId="1" fillId="0" borderId="4" xfId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4" fontId="1" fillId="0" borderId="9" xfId="1" applyBorder="1"/>
    <xf numFmtId="164" fontId="1" fillId="0" borderId="10" xfId="1" applyBorder="1"/>
    <xf numFmtId="0" fontId="4" fillId="0" borderId="3" xfId="0" applyFont="1" applyBorder="1"/>
    <xf numFmtId="0" fontId="5" fillId="0" borderId="8" xfId="0" applyFont="1" applyBorder="1"/>
    <xf numFmtId="164" fontId="6" fillId="0" borderId="2" xfId="1" applyFont="1" applyBorder="1"/>
    <xf numFmtId="0" fontId="2" fillId="2" borderId="2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7" fillId="0" borderId="0" xfId="0" applyFont="1"/>
    <xf numFmtId="0" fontId="0" fillId="2" borderId="0" xfId="0" applyFill="1"/>
    <xf numFmtId="0" fontId="0" fillId="3" borderId="0" xfId="0" applyFill="1"/>
    <xf numFmtId="0" fontId="5" fillId="4" borderId="0" xfId="0" applyFont="1" applyFill="1"/>
    <xf numFmtId="0" fontId="0" fillId="4" borderId="0" xfId="0" applyFill="1"/>
    <xf numFmtId="0" fontId="4" fillId="5" borderId="2" xfId="0" applyFont="1" applyFill="1" applyBorder="1"/>
    <xf numFmtId="164" fontId="1" fillId="5" borderId="2" xfId="1" applyFill="1" applyBorder="1"/>
    <xf numFmtId="2" fontId="0" fillId="5" borderId="2" xfId="0" applyNumberFormat="1" applyFill="1" applyBorder="1"/>
    <xf numFmtId="0" fontId="5" fillId="5" borderId="9" xfId="0" applyFont="1" applyFill="1" applyBorder="1"/>
    <xf numFmtId="164" fontId="1" fillId="5" borderId="9" xfId="1" applyFill="1" applyBorder="1"/>
    <xf numFmtId="0" fontId="0" fillId="0" borderId="1" xfId="0" applyBorder="1"/>
    <xf numFmtId="0" fontId="5" fillId="4" borderId="2" xfId="0" applyFont="1" applyFill="1" applyBorder="1"/>
    <xf numFmtId="0" fontId="2" fillId="4" borderId="2" xfId="0" applyFont="1" applyFill="1" applyBorder="1"/>
    <xf numFmtId="10" fontId="0" fillId="5" borderId="2" xfId="0" applyNumberFormat="1" applyFill="1" applyBorder="1"/>
  </cellXfs>
  <cellStyles count="2">
    <cellStyle name="Normal" xfId="0" builtinId="0"/>
    <cellStyle name="tl_currency" xfId="1" xr:uid="{00000000-0005-0000-0000-000001000000}"/>
  </cellStyles>
  <dxfs count="23"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</dxf>
    <dxf>
      <numFmt numFmtId="14" formatCode="0.00%"/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(Gövde)"/>
        <charset val="162"/>
        <scheme val="minor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96FFF9-9399-AE45-AEEF-D133C16C9084}" name="Tablo1" displayName="Tablo1" ref="A1:N7" totalsRowShown="0" headerRowDxfId="7" headerRowBorderDxfId="21" tableBorderDxfId="22" totalsRowBorderDxfId="20" dataCellStyle="tl_currency">
  <autoFilter ref="A1:N7" xr:uid="{E296FFF9-9399-AE45-AEEF-D133C16C9084}"/>
  <tableColumns count="14">
    <tableColumn id="1" xr3:uid="{1A15D2B1-30DD-924F-8CA2-1E02081322C8}" name="Gider Kategorileri" dataDxfId="5"/>
    <tableColumn id="2" xr3:uid="{4CD85338-027C-F44F-95E9-2925FCD1BD89}" name="Ocak" dataDxfId="6" dataCellStyle="tl_currency"/>
    <tableColumn id="3" xr3:uid="{CF30D694-6253-A64D-B9DF-092E9580628D}" name="Şubat" dataDxfId="19" dataCellStyle="tl_currency"/>
    <tableColumn id="4" xr3:uid="{52ED7F26-FC2E-EE4B-ACEA-4BB5FEA841EB}" name="Mart" dataDxfId="18" dataCellStyle="tl_currency"/>
    <tableColumn id="5" xr3:uid="{58101AF1-906D-0941-B085-2C3CC395FF1B}" name="Nisan" dataDxfId="17" dataCellStyle="tl_currency"/>
    <tableColumn id="6" xr3:uid="{96F125B8-0365-B043-A729-6784680F5AFC}" name="Mayıs" dataDxfId="16" dataCellStyle="tl_currency"/>
    <tableColumn id="7" xr3:uid="{7FF630C2-B2DE-D44D-A0F8-5BC708A567DF}" name="Haziran" dataDxfId="15" dataCellStyle="tl_currency"/>
    <tableColumn id="8" xr3:uid="{780F3A2E-8F6C-5847-A607-81ACC2C47B74}" name="Temmuz" dataDxfId="14" dataCellStyle="tl_currency"/>
    <tableColumn id="9" xr3:uid="{4160DF5C-F62E-F849-8791-355CCEB0D4EB}" name="Ağustos" dataDxfId="13" dataCellStyle="tl_currency"/>
    <tableColumn id="10" xr3:uid="{7BAC56D1-B06D-F645-B924-6388259971E6}" name="Eylül" dataDxfId="12" dataCellStyle="tl_currency"/>
    <tableColumn id="11" xr3:uid="{A5E39AC0-9700-E84F-9884-607AA41CB5A5}" name="Ekim" dataDxfId="11" dataCellStyle="tl_currency"/>
    <tableColumn id="12" xr3:uid="{F29F7E78-5D25-1648-A6A8-7BD146D8C3AF}" name="Kasım" dataDxfId="10" dataCellStyle="tl_currency"/>
    <tableColumn id="13" xr3:uid="{887CE853-3256-B442-A12F-E9CBA74BADEC}" name="Aralık" dataDxfId="9" dataCellStyle="tl_currency"/>
    <tableColumn id="14" xr3:uid="{8DC08F2D-9DFF-C545-A701-863C3E345D29}" name="Kategori Toplamı" dataDxfId="8" dataCellStyle="tl_currency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19921F-6693-2B4D-B97C-2AFDAB94E451}" name="Tablo3" displayName="Tablo3" ref="A1:G6" totalsRowShown="0" headerRowDxfId="1" dataCellStyle="tl_currency">
  <autoFilter ref="A1:G6" xr:uid="{7419921F-6693-2B4D-B97C-2AFDAB94E451}"/>
  <tableColumns count="7">
    <tableColumn id="1" xr3:uid="{3BD926F0-EE25-614F-8737-74BE685B2603}" name="Pazarlama Kanalı" dataDxfId="0"/>
    <tableColumn id="2" xr3:uid="{0AB70183-D66A-4943-BF35-255DFAF16894}" name="Aylık Harcama (TL)" dataCellStyle="tl_currency"/>
    <tableColumn id="3" xr3:uid="{5B6C0C5D-A7F2-F548-BBDE-1D18464F0D03}" name="Yeni Müşteri Sayısı"/>
    <tableColumn id="4" xr3:uid="{FF4BBE15-D76B-1345-BB00-B20278FD4F55}" name="Müşteri Başına Ortalama Gelir (ARPU, TL)" dataCellStyle="tl_currency"/>
    <tableColumn id="5" xr3:uid="{EF7C811F-82D4-4844-A953-4D1D402A234E}" name="CAC (Harcama/Yeni Müşteri)" dataCellStyle="tl_currency">
      <calculatedColumnFormula>IFERROR(B2/C2,0)</calculatedColumnFormula>
    </tableColumn>
    <tableColumn id="6" xr3:uid="{08678C85-8FC6-3140-9E4C-46FB57C5E666}" name="Gelir (Yeni Müşteri * ARPU)" dataCellStyle="tl_currency">
      <calculatedColumnFormula>IFERROR(C2*D2,0)</calculatedColumnFormula>
    </tableColumn>
    <tableColumn id="7" xr3:uid="{5E222B2D-6167-0748-BBB6-55BFADE073C4}" name="ROI ((Gelir - Harcama) / Harcama)" dataDxfId="2">
      <calculatedColumnFormula>IFERROR((F2-B2)/B2,0)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workbookViewId="0">
      <pane xSplit="1" ySplit="1" topLeftCell="B2" activePane="bottomRight" state="frozen"/>
      <selection pane="topRight"/>
      <selection pane="bottomLeft"/>
      <selection pane="bottomRight" activeCell="B16" sqref="B16"/>
    </sheetView>
  </sheetViews>
  <sheetFormatPr baseColWidth="10" defaultColWidth="8.83203125" defaultRowHeight="15" x14ac:dyDescent="0.2"/>
  <cols>
    <col min="1" max="1" width="46" customWidth="1"/>
    <col min="2" max="12" width="14" customWidth="1"/>
    <col min="13" max="13" width="14.6640625" bestFit="1" customWidth="1"/>
    <col min="14" max="14" width="20.1640625" customWidth="1"/>
    <col min="15" max="16" width="14" customWidth="1"/>
  </cols>
  <sheetData>
    <row r="1" spans="1:14" ht="19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8" t="s">
        <v>13</v>
      </c>
    </row>
    <row r="2" spans="1:14" ht="19" x14ac:dyDescent="0.25">
      <c r="A2" s="11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>
        <f>SUM(B2:M2)</f>
        <v>0</v>
      </c>
    </row>
    <row r="3" spans="1:14" ht="19" x14ac:dyDescent="0.25">
      <c r="A3" s="11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>
        <f>SUM(B3:M3)</f>
        <v>0</v>
      </c>
    </row>
    <row r="4" spans="1:14" ht="19" x14ac:dyDescent="0.25">
      <c r="A4" s="11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>
        <f>SUM(B4:M4)</f>
        <v>0</v>
      </c>
    </row>
    <row r="5" spans="1:14" ht="19" x14ac:dyDescent="0.25">
      <c r="A5" s="11" t="s">
        <v>17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>
        <f>SUM(B5:M5)</f>
        <v>0</v>
      </c>
    </row>
    <row r="6" spans="1:14" ht="19" x14ac:dyDescent="0.25">
      <c r="A6" s="11" t="s">
        <v>18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>
        <f>SUM(B6:M6)</f>
        <v>0</v>
      </c>
    </row>
    <row r="7" spans="1:14" ht="19" x14ac:dyDescent="0.25">
      <c r="A7" s="12" t="s">
        <v>19</v>
      </c>
      <c r="B7" s="9">
        <f t="shared" ref="B7:M7" si="0">SUM(B2:B6)</f>
        <v>0</v>
      </c>
      <c r="C7" s="9">
        <f t="shared" si="0"/>
        <v>0</v>
      </c>
      <c r="D7" s="9">
        <f t="shared" si="0"/>
        <v>0</v>
      </c>
      <c r="E7" s="9">
        <f t="shared" si="0"/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  <c r="M7" s="9">
        <f t="shared" si="0"/>
        <v>0</v>
      </c>
      <c r="N7" s="10">
        <f>SUM(O2:O6)</f>
        <v>0</v>
      </c>
    </row>
    <row r="9" spans="1:14" ht="19" x14ac:dyDescent="0.25">
      <c r="M9" s="14" t="s">
        <v>20</v>
      </c>
      <c r="N9" s="13">
        <f>N7</f>
        <v>0</v>
      </c>
    </row>
    <row r="11" spans="1:14" ht="16" x14ac:dyDescent="0.2">
      <c r="A11" s="15" t="s">
        <v>21</v>
      </c>
      <c r="B11" s="16"/>
      <c r="C11" s="16"/>
      <c r="D11" s="16"/>
      <c r="E11" s="17"/>
    </row>
  </sheetData>
  <mergeCells count="1">
    <mergeCell ref="A11:E11"/>
  </mergeCells>
  <pageMargins left="0.75" right="0.75" top="1" bottom="1" header="0.5" footer="0.5"/>
  <pageSetup paperSize="9"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workbookViewId="0">
      <pane ySplit="1" topLeftCell="A2" activePane="bottomLeft" state="frozen"/>
      <selection pane="bottomLeft" activeCell="C18" sqref="C18"/>
    </sheetView>
  </sheetViews>
  <sheetFormatPr baseColWidth="10" defaultColWidth="8.83203125" defaultRowHeight="15" x14ac:dyDescent="0.2"/>
  <cols>
    <col min="1" max="1" width="28.33203125" bestFit="1" customWidth="1"/>
    <col min="2" max="2" width="21.83203125" bestFit="1" customWidth="1"/>
    <col min="3" max="3" width="22.1640625" bestFit="1" customWidth="1"/>
    <col min="4" max="4" width="44.83203125" bestFit="1" customWidth="1"/>
    <col min="5" max="5" width="32" bestFit="1" customWidth="1"/>
    <col min="6" max="6" width="30.83203125" bestFit="1" customWidth="1"/>
    <col min="7" max="7" width="36.5" bestFit="1" customWidth="1"/>
  </cols>
  <sheetData>
    <row r="1" spans="1:7" ht="19" x14ac:dyDescent="0.25">
      <c r="A1" s="3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</row>
    <row r="2" spans="1:7" ht="19" x14ac:dyDescent="0.25">
      <c r="A2" s="18" t="s">
        <v>29</v>
      </c>
      <c r="B2" s="1"/>
      <c r="D2" s="1"/>
      <c r="E2" s="1">
        <f>IFERROR(B2/C2,0)</f>
        <v>0</v>
      </c>
      <c r="F2" s="1">
        <f>IFERROR(C2*D2,0)</f>
        <v>0</v>
      </c>
      <c r="G2" s="2">
        <f>IFERROR((F2-B2)/B2,0)</f>
        <v>0</v>
      </c>
    </row>
    <row r="3" spans="1:7" ht="19" x14ac:dyDescent="0.25">
      <c r="A3" s="18" t="s">
        <v>30</v>
      </c>
      <c r="B3" s="1"/>
      <c r="D3" s="1"/>
      <c r="E3" s="1">
        <f>IFERROR(B3/C3,0)</f>
        <v>0</v>
      </c>
      <c r="F3" s="1">
        <f>IFERROR(C3*D3,0)</f>
        <v>0</v>
      </c>
      <c r="G3" s="2">
        <f>IFERROR((F3-B3)/B3,0)</f>
        <v>0</v>
      </c>
    </row>
    <row r="4" spans="1:7" ht="19" x14ac:dyDescent="0.25">
      <c r="A4" s="18" t="s">
        <v>31</v>
      </c>
      <c r="B4" s="1"/>
      <c r="D4" s="1"/>
      <c r="E4" s="1">
        <f>IFERROR(B4/C4,0)</f>
        <v>0</v>
      </c>
      <c r="F4" s="1">
        <f>IFERROR(C4*D4,0)</f>
        <v>0</v>
      </c>
      <c r="G4" s="2">
        <f>IFERROR((F4-B4)/B4,0)</f>
        <v>0</v>
      </c>
    </row>
    <row r="5" spans="1:7" ht="19" x14ac:dyDescent="0.25">
      <c r="A5" s="18" t="s">
        <v>32</v>
      </c>
      <c r="B5" s="1"/>
      <c r="D5" s="1"/>
      <c r="E5" s="1">
        <f>IFERROR(B5/C5,0)</f>
        <v>0</v>
      </c>
      <c r="F5" s="1">
        <f>IFERROR(C5*D5,0)</f>
        <v>0</v>
      </c>
      <c r="G5" s="2">
        <f>IFERROR((F5-B5)/B5,0)</f>
        <v>0</v>
      </c>
    </row>
    <row r="6" spans="1:7" ht="19" x14ac:dyDescent="0.25">
      <c r="A6" s="18" t="s">
        <v>33</v>
      </c>
      <c r="B6" s="1"/>
      <c r="D6" s="1"/>
      <c r="E6" s="1">
        <f>IFERROR(B6/C6,0)</f>
        <v>0</v>
      </c>
      <c r="F6" s="1">
        <f>IFERROR(C6*D6,0)</f>
        <v>0</v>
      </c>
      <c r="G6" s="2">
        <f>IFERROR((F6-B6)/B6,0)</f>
        <v>0</v>
      </c>
    </row>
  </sheetData>
  <conditionalFormatting sqref="E2:E6">
    <cfRule type="cellIs" dxfId="4" priority="1" stopIfTrue="1" operator="greaterThan">
      <formula>D2</formula>
    </cfRule>
  </conditionalFormatting>
  <conditionalFormatting sqref="G2:G6">
    <cfRule type="cellIs" dxfId="3" priority="2" stopIfTrue="1" operator="lessThan">
      <formula>0</formula>
    </cfRule>
  </conditionalFormatting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abSelected="1" workbookViewId="0">
      <pane ySplit="6" topLeftCell="A7" activePane="bottomLeft" state="frozen"/>
      <selection pane="bottomLeft" activeCell="C7" sqref="C7"/>
    </sheetView>
  </sheetViews>
  <sheetFormatPr baseColWidth="10" defaultColWidth="8.83203125" defaultRowHeight="15" x14ac:dyDescent="0.2"/>
  <cols>
    <col min="1" max="1" width="69.1640625" bestFit="1" customWidth="1"/>
    <col min="2" max="2" width="20.1640625" bestFit="1" customWidth="1"/>
    <col min="3" max="3" width="14.33203125" bestFit="1" customWidth="1"/>
    <col min="4" max="4" width="17.33203125" bestFit="1" customWidth="1"/>
    <col min="5" max="5" width="21" bestFit="1" customWidth="1"/>
  </cols>
  <sheetData>
    <row r="1" spans="1:5" ht="19" x14ac:dyDescent="0.25">
      <c r="A1" s="21" t="s">
        <v>34</v>
      </c>
      <c r="B1" s="22"/>
    </row>
    <row r="2" spans="1:5" ht="19" x14ac:dyDescent="0.25">
      <c r="A2" s="23" t="s">
        <v>35</v>
      </c>
      <c r="B2" s="24">
        <v>100</v>
      </c>
    </row>
    <row r="3" spans="1:5" ht="19" x14ac:dyDescent="0.25">
      <c r="A3" s="23" t="s">
        <v>36</v>
      </c>
      <c r="B3" s="25">
        <v>3</v>
      </c>
    </row>
    <row r="4" spans="1:5" ht="19" x14ac:dyDescent="0.25">
      <c r="A4" s="23" t="s">
        <v>25</v>
      </c>
      <c r="B4" s="24">
        <v>500</v>
      </c>
    </row>
    <row r="5" spans="1:5" ht="19" x14ac:dyDescent="0.25">
      <c r="A5" s="26" t="s">
        <v>37</v>
      </c>
      <c r="B5" s="27">
        <f>'Bütçe &amp; Harcama Planı'!N7</f>
        <v>0</v>
      </c>
      <c r="C5" s="28"/>
      <c r="D5" s="28"/>
      <c r="E5" s="28"/>
    </row>
    <row r="6" spans="1:5" ht="19" x14ac:dyDescent="0.25">
      <c r="A6" s="29" t="s">
        <v>38</v>
      </c>
      <c r="B6" s="30" t="s">
        <v>39</v>
      </c>
      <c r="C6" s="30" t="s">
        <v>40</v>
      </c>
      <c r="D6" s="30" t="s">
        <v>41</v>
      </c>
      <c r="E6" s="30" t="s">
        <v>42</v>
      </c>
    </row>
    <row r="7" spans="1:5" ht="19" x14ac:dyDescent="0.25">
      <c r="A7" s="23" t="s">
        <v>43</v>
      </c>
      <c r="B7" s="31">
        <v>0.7</v>
      </c>
      <c r="C7" s="24">
        <f>12*(B2*B7)*B4*(1-(B3/100))</f>
        <v>407400</v>
      </c>
      <c r="D7" s="24">
        <f>C7-B5</f>
        <v>407400</v>
      </c>
      <c r="E7" s="24">
        <f>D7</f>
        <v>407400</v>
      </c>
    </row>
    <row r="8" spans="1:5" ht="19" x14ac:dyDescent="0.25">
      <c r="A8" s="23" t="s">
        <v>44</v>
      </c>
      <c r="B8" s="31">
        <v>1</v>
      </c>
      <c r="C8" s="24">
        <f>12*(B2*B8)*B4*(1-(B3/100))</f>
        <v>582000</v>
      </c>
      <c r="D8" s="24">
        <f>C8-B5</f>
        <v>582000</v>
      </c>
      <c r="E8" s="24">
        <f>D8</f>
        <v>582000</v>
      </c>
    </row>
    <row r="9" spans="1:5" ht="19" x14ac:dyDescent="0.25">
      <c r="A9" s="23" t="s">
        <v>45</v>
      </c>
      <c r="B9" s="31">
        <v>1.3</v>
      </c>
      <c r="C9" s="24">
        <f>12*(B2*B9)*B4*(1-(B3/100))</f>
        <v>756600</v>
      </c>
      <c r="D9" s="24">
        <f>C9-B5</f>
        <v>756600</v>
      </c>
      <c r="E9" s="24">
        <f>D9</f>
        <v>756600</v>
      </c>
    </row>
    <row r="10" spans="1:5" x14ac:dyDescent="0.2">
      <c r="A10" s="20" t="s">
        <v>46</v>
      </c>
    </row>
    <row r="11" spans="1:5" x14ac:dyDescent="0.2">
      <c r="A11" s="19" t="s">
        <v>47</v>
      </c>
    </row>
    <row r="12" spans="1:5" x14ac:dyDescent="0.2">
      <c r="A12" s="19" t="s">
        <v>48</v>
      </c>
    </row>
    <row r="13" spans="1:5" x14ac:dyDescent="0.2">
      <c r="A13" s="19" t="s">
        <v>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Bütçe &amp; Harcama Planı</vt:lpstr>
      <vt:lpstr>Kanal Performansı &amp; ROI</vt:lpstr>
      <vt:lpstr>Senaryo Planlama Lab.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gokhan</cp:lastModifiedBy>
  <dcterms:created xsi:type="dcterms:W3CDTF">2025-09-22T10:36:32Z</dcterms:created>
  <dcterms:modified xsi:type="dcterms:W3CDTF">2025-09-22T10:58:02Z</dcterms:modified>
</cp:coreProperties>
</file>